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20370" yWindow="-120" windowWidth="29040" windowHeight="15840"/>
  </bookViews>
  <sheets>
    <sheet name="Rozp.opatření" sheetId="4" r:id="rId1"/>
  </sheets>
  <calcPr calcId="145621"/>
</workbook>
</file>

<file path=xl/calcChain.xml><?xml version="1.0" encoding="utf-8"?>
<calcChain xmlns="http://schemas.openxmlformats.org/spreadsheetml/2006/main">
  <c r="G41" i="4" l="1"/>
  <c r="G39" i="4" l="1"/>
  <c r="G15" i="4" l="1"/>
  <c r="G29" i="4"/>
  <c r="C69" i="4" l="1"/>
  <c r="G61" i="4"/>
  <c r="B65" i="4" l="1"/>
  <c r="F65" i="4" l="1"/>
  <c r="G36" i="4"/>
  <c r="E64" i="4" s="1"/>
  <c r="G25" i="4"/>
  <c r="E63" i="4" s="1"/>
  <c r="E65" i="4" l="1"/>
  <c r="D65" i="4"/>
  <c r="D69" i="4" s="1"/>
  <c r="C65" i="4"/>
  <c r="E69" i="4" l="1"/>
</calcChain>
</file>

<file path=xl/sharedStrings.xml><?xml version="1.0" encoding="utf-8"?>
<sst xmlns="http://schemas.openxmlformats.org/spreadsheetml/2006/main" count="85" uniqueCount="60">
  <si>
    <t>Příjmy</t>
  </si>
  <si>
    <t>OdPa</t>
  </si>
  <si>
    <t>Položka</t>
  </si>
  <si>
    <t>Popis</t>
  </si>
  <si>
    <t>Výdaje</t>
  </si>
  <si>
    <t>Schváleno zastupitelstvem města dne:</t>
  </si>
  <si>
    <t>schv.rozpočet</t>
  </si>
  <si>
    <t>v Kč</t>
  </si>
  <si>
    <t xml:space="preserve">Projednáno finančním výborem dne: </t>
  </si>
  <si>
    <t>1.rozpoč.opatř.</t>
  </si>
  <si>
    <t>Položky v  rozpočtu - přesuny</t>
  </si>
  <si>
    <t>CELKEM</t>
  </si>
  <si>
    <t xml:space="preserve"> </t>
  </si>
  <si>
    <t>Rozpočet po změnách POL.8115-Financování</t>
  </si>
  <si>
    <t>2.rozpoč.opatř.</t>
  </si>
  <si>
    <t>Rozpočtové  opatření č. 3/2021</t>
  </si>
  <si>
    <t>3.rozpoč.opatř.</t>
  </si>
  <si>
    <t>Daň z příjmu fyz.osob placená poplatníky</t>
  </si>
  <si>
    <t>Daň z příjmu práv.osob</t>
  </si>
  <si>
    <t>Daň z příjmu fyz.osob vybíraná srážkou</t>
  </si>
  <si>
    <t>Poplatky za odnětí pozemků</t>
  </si>
  <si>
    <t>Poplatek z pobytu</t>
  </si>
  <si>
    <t>Správní poplatky</t>
  </si>
  <si>
    <t>Daň z hazardních her</t>
  </si>
  <si>
    <t>Neinvestiční transf.ze SR</t>
  </si>
  <si>
    <t>Kompenzační bonus ÚZ98037</t>
  </si>
  <si>
    <t>Ostat.investiční přijaté transf. ze SR</t>
  </si>
  <si>
    <t>Přijaté vratky transferů</t>
  </si>
  <si>
    <t>Vratka dotace ZŠ - Potrav.pomoc dětem</t>
  </si>
  <si>
    <t>Odeslané vratky transferů</t>
  </si>
  <si>
    <t>Příjmy z poskytování služeb a výr.</t>
  </si>
  <si>
    <t>Budovy,haly a stavby</t>
  </si>
  <si>
    <t>Veř.WC  3607949+30000</t>
  </si>
  <si>
    <t>Chodníky v J.L.1,9   Veř.WC 3,6</t>
  </si>
  <si>
    <t>Invest.přejaté transf ze SF</t>
  </si>
  <si>
    <t>Chodníky v J.L.1,9 MAS</t>
  </si>
  <si>
    <t>Nákup ostat.služeb</t>
  </si>
  <si>
    <t>Družina</t>
  </si>
  <si>
    <t>Úřad</t>
  </si>
  <si>
    <t>Dokum opěr.zeď MŠ</t>
  </si>
  <si>
    <t>Opravy a udržování</t>
  </si>
  <si>
    <t>DDHM</t>
  </si>
  <si>
    <t>Ván.osvětlení</t>
  </si>
  <si>
    <t xml:space="preserve">Věcné dary </t>
  </si>
  <si>
    <t>Běh do vrchu</t>
  </si>
  <si>
    <t>Dary obyvatelstvu</t>
  </si>
  <si>
    <t>Ostat.neinv.transfery</t>
  </si>
  <si>
    <t>MAS</t>
  </si>
  <si>
    <t>Úroky vlastní</t>
  </si>
  <si>
    <t>Ostat.nákupy DNM</t>
  </si>
  <si>
    <t>Katalog obj.</t>
  </si>
  <si>
    <t>Ostat.neinv.transf.organizacím</t>
  </si>
  <si>
    <t>Tornádo</t>
  </si>
  <si>
    <t>Neinv.transf.obcím</t>
  </si>
  <si>
    <t>Elektrická energie</t>
  </si>
  <si>
    <t>Teplo</t>
  </si>
  <si>
    <t>Ostatní služby</t>
  </si>
  <si>
    <t>Nákup materiálu</t>
  </si>
  <si>
    <t>v rozpočtu 3,5 mil.Kč - skuteč.733 tis.Kč</t>
  </si>
  <si>
    <t>Odeslání vratky dot.ZŠ-Potr.pomoc dětem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</si>
</sst>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[Red]\-#,##0.00\ "/>
  </numFmts>
  <fonts count="13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indexed="54"/>
      <name val="Arial"/>
      <family val="2"/>
      <charset val="238"/>
    </font>
    <font>
      <sz val="12"/>
      <color indexed="54"/>
      <name val="Arial"/>
      <family val="2"/>
      <charset val="238"/>
    </font>
    <font>
      <b/>
      <sz val="12"/>
      <color indexed="4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43" fontId="1" fillId="0" borderId="0" xfId="0" applyNumberFormat="1" applyFont="1" applyBorder="1"/>
    <xf numFmtId="0" fontId="1" fillId="0" borderId="5" xfId="0" applyFont="1" applyBorder="1"/>
    <xf numFmtId="43" fontId="1" fillId="0" borderId="14" xfId="0" applyNumberFormat="1" applyFont="1" applyBorder="1"/>
    <xf numFmtId="43" fontId="1" fillId="0" borderId="13" xfId="0" applyNumberFormat="1" applyFont="1" applyBorder="1"/>
    <xf numFmtId="0" fontId="0" fillId="0" borderId="0" xfId="0" applyFont="1"/>
    <xf numFmtId="164" fontId="1" fillId="0" borderId="3" xfId="0" applyNumberFormat="1" applyFont="1" applyBorder="1"/>
    <xf numFmtId="43" fontId="1" fillId="0" borderId="5" xfId="0" applyNumberFormat="1" applyFont="1" applyBorder="1"/>
    <xf numFmtId="14" fontId="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0" fillId="0" borderId="0" xfId="0" applyFont="1" applyBorder="1"/>
    <xf numFmtId="43" fontId="0" fillId="0" borderId="0" xfId="0" applyNumberFormat="1" applyFont="1" applyBorder="1"/>
    <xf numFmtId="14" fontId="1" fillId="0" borderId="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43" fontId="4" fillId="0" borderId="3" xfId="0" applyNumberFormat="1" applyFont="1" applyBorder="1" applyAlignment="1">
      <alignment horizontal="center"/>
    </xf>
    <xf numFmtId="0" fontId="0" fillId="0" borderId="3" xfId="0" applyFont="1" applyBorder="1"/>
    <xf numFmtId="43" fontId="5" fillId="0" borderId="14" xfId="0" applyNumberFormat="1" applyFont="1" applyFill="1" applyBorder="1"/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43" fontId="4" fillId="0" borderId="17" xfId="0" applyNumberFormat="1" applyFont="1" applyBorder="1" applyAlignment="1">
      <alignment horizontal="center"/>
    </xf>
    <xf numFmtId="43" fontId="5" fillId="0" borderId="4" xfId="0" applyNumberFormat="1" applyFont="1" applyFill="1" applyBorder="1"/>
    <xf numFmtId="43" fontId="1" fillId="0" borderId="8" xfId="0" applyNumberFormat="1" applyFont="1" applyBorder="1"/>
    <xf numFmtId="164" fontId="4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/>
    <xf numFmtId="164" fontId="1" fillId="2" borderId="11" xfId="0" applyNumberFormat="1" applyFont="1" applyFill="1" applyBorder="1"/>
    <xf numFmtId="164" fontId="4" fillId="2" borderId="11" xfId="0" applyNumberFormat="1" applyFont="1" applyFill="1" applyBorder="1"/>
    <xf numFmtId="164" fontId="4" fillId="2" borderId="9" xfId="0" applyNumberFormat="1" applyFont="1" applyFill="1" applyBorder="1"/>
    <xf numFmtId="164" fontId="4" fillId="2" borderId="3" xfId="0" applyNumberFormat="1" applyFont="1" applyFill="1" applyBorder="1" applyAlignment="1"/>
    <xf numFmtId="164" fontId="1" fillId="2" borderId="9" xfId="0" applyNumberFormat="1" applyFont="1" applyFill="1" applyBorder="1"/>
    <xf numFmtId="1" fontId="6" fillId="0" borderId="7" xfId="0" applyNumberFormat="1" applyFont="1" applyBorder="1"/>
    <xf numFmtId="1" fontId="7" fillId="0" borderId="5" xfId="0" applyNumberFormat="1" applyFont="1" applyBorder="1"/>
    <xf numFmtId="1" fontId="6" fillId="0" borderId="2" xfId="0" applyNumberFormat="1" applyFont="1" applyBorder="1"/>
    <xf numFmtId="1" fontId="7" fillId="0" borderId="1" xfId="0" applyNumberFormat="1" applyFont="1" applyBorder="1"/>
    <xf numFmtId="1" fontId="4" fillId="2" borderId="10" xfId="0" applyNumberFormat="1" applyFont="1" applyFill="1" applyBorder="1"/>
    <xf numFmtId="1" fontId="1" fillId="2" borderId="11" xfId="0" applyNumberFormat="1" applyFont="1" applyFill="1" applyBorder="1"/>
    <xf numFmtId="1" fontId="1" fillId="2" borderId="10" xfId="0" applyNumberFormat="1" applyFont="1" applyFill="1" applyBorder="1"/>
    <xf numFmtId="1" fontId="4" fillId="0" borderId="15" xfId="0" applyNumberFormat="1" applyFont="1" applyBorder="1"/>
    <xf numFmtId="1" fontId="4" fillId="0" borderId="16" xfId="0" applyNumberFormat="1" applyFont="1" applyBorder="1"/>
    <xf numFmtId="1" fontId="4" fillId="0" borderId="7" xfId="0" applyNumberFormat="1" applyFont="1" applyBorder="1"/>
    <xf numFmtId="1" fontId="4" fillId="0" borderId="12" xfId="0" applyNumberFormat="1" applyFont="1" applyBorder="1"/>
    <xf numFmtId="1" fontId="1" fillId="0" borderId="0" xfId="0" applyNumberFormat="1" applyFont="1" applyBorder="1"/>
    <xf numFmtId="1" fontId="0" fillId="0" borderId="0" xfId="0" applyNumberFormat="1" applyFont="1" applyBorder="1"/>
    <xf numFmtId="1" fontId="0" fillId="0" borderId="0" xfId="0" applyNumberFormat="1" applyFont="1"/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/>
    <xf numFmtId="164" fontId="1" fillId="0" borderId="1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2" fillId="0" borderId="0" xfId="0" applyFont="1"/>
    <xf numFmtId="164" fontId="1" fillId="0" borderId="3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/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/>
    <xf numFmtId="164" fontId="1" fillId="0" borderId="0" xfId="0" applyNumberFormat="1" applyFont="1" applyBorder="1"/>
    <xf numFmtId="164" fontId="4" fillId="0" borderId="0" xfId="0" applyNumberFormat="1" applyFont="1" applyBorder="1"/>
    <xf numFmtId="164" fontId="1" fillId="0" borderId="3" xfId="0" applyNumberFormat="1" applyFont="1" applyFill="1" applyBorder="1"/>
    <xf numFmtId="0" fontId="11" fillId="0" borderId="0" xfId="0" applyFont="1"/>
    <xf numFmtId="164" fontId="12" fillId="0" borderId="0" xfId="0" applyNumberFormat="1" applyFont="1" applyBorder="1"/>
    <xf numFmtId="1" fontId="1" fillId="0" borderId="1" xfId="0" applyNumberFormat="1" applyFont="1" applyFill="1" applyBorder="1" applyAlignment="1">
      <alignment horizontal="center"/>
    </xf>
    <xf numFmtId="164" fontId="1" fillId="0" borderId="6" xfId="0" applyNumberFormat="1" applyFont="1" applyBorder="1"/>
    <xf numFmtId="164" fontId="4" fillId="0" borderId="9" xfId="0" applyNumberFormat="1" applyFont="1" applyBorder="1"/>
    <xf numFmtId="164" fontId="1" fillId="0" borderId="9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Border="1"/>
    <xf numFmtId="164" fontId="1" fillId="0" borderId="28" xfId="0" applyNumberFormat="1" applyFont="1" applyBorder="1"/>
    <xf numFmtId="164" fontId="1" fillId="0" borderId="22" xfId="0" applyNumberFormat="1" applyFon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4" fillId="0" borderId="6" xfId="0" applyNumberFormat="1" applyFont="1" applyBorder="1" applyAlignment="1"/>
    <xf numFmtId="0" fontId="0" fillId="0" borderId="11" xfId="0" applyBorder="1" applyAlignment="1"/>
    <xf numFmtId="0" fontId="0" fillId="0" borderId="9" xfId="0" applyBorder="1" applyAlignment="1"/>
    <xf numFmtId="0" fontId="6" fillId="0" borderId="18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0" borderId="10" xfId="0" applyFont="1" applyBorder="1" applyAlignment="1"/>
    <xf numFmtId="0" fontId="0" fillId="0" borderId="21" xfId="0" applyBorder="1" applyAlignment="1"/>
    <xf numFmtId="164" fontId="10" fillId="0" borderId="10" xfId="0" applyNumberFormat="1" applyFont="1" applyBorder="1" applyAlignment="1"/>
    <xf numFmtId="164" fontId="0" fillId="0" borderId="11" xfId="0" applyNumberFormat="1" applyBorder="1" applyAlignment="1"/>
    <xf numFmtId="164" fontId="0" fillId="0" borderId="21" xfId="0" applyNumberFormat="1" applyBorder="1" applyAlignment="1"/>
    <xf numFmtId="164" fontId="8" fillId="0" borderId="10" xfId="0" applyNumberFormat="1" applyFont="1" applyBorder="1" applyAlignment="1"/>
    <xf numFmtId="1" fontId="4" fillId="0" borderId="25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zoomScaleNormal="100" workbookViewId="0">
      <selection activeCell="O26" sqref="O26"/>
    </sheetView>
  </sheetViews>
  <sheetFormatPr defaultRowHeight="13.5" customHeight="1" x14ac:dyDescent="0.2"/>
  <cols>
    <col min="1" max="1" width="12.140625" style="45" customWidth="1"/>
    <col min="2" max="2" width="14.5703125" style="45" customWidth="1"/>
    <col min="3" max="3" width="14.85546875" style="8" customWidth="1"/>
    <col min="4" max="4" width="14.7109375" style="8" customWidth="1"/>
    <col min="5" max="5" width="15.28515625" style="8" customWidth="1"/>
    <col min="6" max="6" width="13.85546875" style="8" customWidth="1"/>
    <col min="7" max="7" width="17.5703125" style="8" customWidth="1"/>
    <col min="8" max="10" width="9.140625" style="53"/>
    <col min="11" max="11" width="26" style="8" customWidth="1"/>
    <col min="12" max="16384" width="9.140625" style="8"/>
  </cols>
  <sheetData>
    <row r="1" spans="1:10" ht="16.5" customHeight="1" thickBot="1" x14ac:dyDescent="0.3">
      <c r="A1" s="79" t="s">
        <v>15</v>
      </c>
      <c r="B1" s="80"/>
      <c r="C1" s="80"/>
      <c r="D1" s="80"/>
      <c r="E1" s="80"/>
      <c r="F1" s="80"/>
      <c r="G1" s="81"/>
    </row>
    <row r="2" spans="1:10" ht="13.5" customHeight="1" x14ac:dyDescent="0.25">
      <c r="A2" s="32"/>
      <c r="B2" s="33"/>
      <c r="C2" s="5" t="s">
        <v>8</v>
      </c>
      <c r="D2" s="5"/>
      <c r="E2" s="5"/>
      <c r="F2" s="15"/>
      <c r="G2" s="16"/>
    </row>
    <row r="3" spans="1:10" ht="13.5" customHeight="1" x14ac:dyDescent="0.25">
      <c r="A3" s="34"/>
      <c r="B3" s="35"/>
      <c r="C3" s="1" t="s">
        <v>5</v>
      </c>
      <c r="D3" s="1"/>
      <c r="E3" s="1"/>
      <c r="F3" s="12"/>
      <c r="G3" s="11">
        <v>44459</v>
      </c>
    </row>
    <row r="4" spans="1:10" s="3" customFormat="1" ht="16.5" customHeight="1" x14ac:dyDescent="0.25">
      <c r="A4" s="82" t="s">
        <v>0</v>
      </c>
      <c r="B4" s="77"/>
      <c r="C4" s="77"/>
      <c r="D4" s="77"/>
      <c r="E4" s="77"/>
      <c r="F4" s="77"/>
      <c r="G4" s="83"/>
      <c r="H4" s="62"/>
      <c r="I4" s="62"/>
      <c r="J4" s="62"/>
    </row>
    <row r="5" spans="1:10" ht="13.5" customHeight="1" x14ac:dyDescent="0.2">
      <c r="A5" s="46" t="s">
        <v>1</v>
      </c>
      <c r="B5" s="47" t="s">
        <v>2</v>
      </c>
      <c r="C5" s="76" t="s">
        <v>3</v>
      </c>
      <c r="D5" s="77"/>
      <c r="E5" s="77"/>
      <c r="F5" s="78"/>
      <c r="G5" s="17" t="s">
        <v>7</v>
      </c>
    </row>
    <row r="6" spans="1:10" ht="13.5" customHeight="1" x14ac:dyDescent="0.2">
      <c r="A6" s="48"/>
      <c r="B6" s="49">
        <v>1112</v>
      </c>
      <c r="C6" s="65" t="s">
        <v>17</v>
      </c>
      <c r="D6" s="68"/>
      <c r="E6" s="68"/>
      <c r="F6" s="66"/>
      <c r="G6" s="54">
        <v>34000</v>
      </c>
    </row>
    <row r="7" spans="1:10" ht="13.5" customHeight="1" x14ac:dyDescent="0.2">
      <c r="A7" s="48"/>
      <c r="B7" s="49">
        <v>1113</v>
      </c>
      <c r="C7" s="65" t="s">
        <v>19</v>
      </c>
      <c r="D7" s="68"/>
      <c r="E7" s="68"/>
      <c r="F7" s="66"/>
      <c r="G7" s="54">
        <v>40000</v>
      </c>
    </row>
    <row r="8" spans="1:10" ht="13.5" customHeight="1" x14ac:dyDescent="0.2">
      <c r="A8" s="48"/>
      <c r="B8" s="49">
        <v>1121</v>
      </c>
      <c r="C8" s="65" t="s">
        <v>18</v>
      </c>
      <c r="D8" s="68"/>
      <c r="E8" s="68"/>
      <c r="F8" s="66"/>
      <c r="G8" s="52">
        <v>350000</v>
      </c>
    </row>
    <row r="9" spans="1:10" ht="13.5" customHeight="1" x14ac:dyDescent="0.2">
      <c r="A9" s="48"/>
      <c r="B9" s="49">
        <v>1335</v>
      </c>
      <c r="C9" s="65" t="s">
        <v>20</v>
      </c>
      <c r="D9" s="68"/>
      <c r="E9" s="68"/>
      <c r="F9" s="66"/>
      <c r="G9" s="52">
        <v>25000</v>
      </c>
    </row>
    <row r="10" spans="1:10" ht="13.5" customHeight="1" x14ac:dyDescent="0.2">
      <c r="A10" s="48"/>
      <c r="B10" s="49">
        <v>1342</v>
      </c>
      <c r="C10" s="65" t="s">
        <v>21</v>
      </c>
      <c r="D10" s="68"/>
      <c r="E10" s="68"/>
      <c r="F10" s="66"/>
      <c r="G10" s="52">
        <v>-1000000</v>
      </c>
      <c r="H10" s="53" t="s">
        <v>58</v>
      </c>
    </row>
    <row r="11" spans="1:10" ht="13.5" customHeight="1" x14ac:dyDescent="0.2">
      <c r="A11" s="48"/>
      <c r="B11" s="49">
        <v>1361</v>
      </c>
      <c r="C11" s="65" t="s">
        <v>22</v>
      </c>
      <c r="D11" s="68"/>
      <c r="E11" s="68"/>
      <c r="F11" s="66"/>
      <c r="G11" s="52">
        <v>60000</v>
      </c>
    </row>
    <row r="12" spans="1:10" ht="13.5" customHeight="1" x14ac:dyDescent="0.2">
      <c r="A12" s="48"/>
      <c r="B12" s="49">
        <v>1381</v>
      </c>
      <c r="C12" s="65" t="s">
        <v>23</v>
      </c>
      <c r="D12" s="69"/>
      <c r="E12" s="69"/>
      <c r="F12" s="67"/>
      <c r="G12" s="54">
        <v>20000</v>
      </c>
    </row>
    <row r="13" spans="1:10" ht="13.5" customHeight="1" x14ac:dyDescent="0.2">
      <c r="A13" s="48"/>
      <c r="B13" s="49">
        <v>4111</v>
      </c>
      <c r="C13" s="65" t="s">
        <v>24</v>
      </c>
      <c r="D13" s="69"/>
      <c r="E13" s="69"/>
      <c r="F13" s="67"/>
      <c r="G13" s="54">
        <v>133864.70000000001</v>
      </c>
      <c r="H13" s="53" t="s">
        <v>25</v>
      </c>
    </row>
    <row r="14" spans="1:10" ht="13.5" customHeight="1" x14ac:dyDescent="0.2">
      <c r="A14" s="48"/>
      <c r="B14" s="49">
        <v>4213</v>
      </c>
      <c r="C14" s="65" t="s">
        <v>34</v>
      </c>
      <c r="D14" s="69"/>
      <c r="E14" s="69"/>
      <c r="F14" s="67"/>
      <c r="G14" s="54">
        <v>-1900000</v>
      </c>
      <c r="H14" s="53" t="s">
        <v>35</v>
      </c>
    </row>
    <row r="15" spans="1:10" ht="13.5" customHeight="1" x14ac:dyDescent="0.2">
      <c r="A15" s="48"/>
      <c r="B15" s="49">
        <v>4216</v>
      </c>
      <c r="C15" s="65" t="s">
        <v>26</v>
      </c>
      <c r="D15" s="69"/>
      <c r="E15" s="69"/>
      <c r="F15" s="67"/>
      <c r="G15" s="52">
        <f>1900000+3607949</f>
        <v>5507949</v>
      </c>
      <c r="H15" s="53" t="s">
        <v>33</v>
      </c>
    </row>
    <row r="16" spans="1:10" ht="13.5" customHeight="1" x14ac:dyDescent="0.2">
      <c r="A16" s="48">
        <v>3113</v>
      </c>
      <c r="B16" s="49">
        <v>2229</v>
      </c>
      <c r="C16" s="65" t="s">
        <v>27</v>
      </c>
      <c r="D16" s="69"/>
      <c r="E16" s="69"/>
      <c r="F16" s="67"/>
      <c r="G16" s="52">
        <v>10298.4</v>
      </c>
      <c r="H16" s="53" t="s">
        <v>28</v>
      </c>
    </row>
    <row r="17" spans="1:16" ht="13.5" customHeight="1" x14ac:dyDescent="0.2">
      <c r="A17" s="48">
        <v>3349</v>
      </c>
      <c r="B17" s="49">
        <v>2111</v>
      </c>
      <c r="C17" s="65" t="s">
        <v>30</v>
      </c>
      <c r="D17" s="69"/>
      <c r="E17" s="69"/>
      <c r="F17" s="67"/>
      <c r="G17" s="52">
        <v>25000</v>
      </c>
    </row>
    <row r="18" spans="1:16" ht="13.5" customHeight="1" x14ac:dyDescent="0.2">
      <c r="A18" s="48">
        <v>3722</v>
      </c>
      <c r="B18" s="49">
        <v>2111</v>
      </c>
      <c r="C18" s="65" t="s">
        <v>30</v>
      </c>
      <c r="D18" s="69"/>
      <c r="E18" s="69"/>
      <c r="F18" s="67"/>
      <c r="G18" s="52">
        <v>50000</v>
      </c>
    </row>
    <row r="19" spans="1:16" ht="13.5" customHeight="1" x14ac:dyDescent="0.2">
      <c r="A19" s="48"/>
      <c r="B19" s="49"/>
      <c r="C19" s="65"/>
      <c r="D19" s="69"/>
      <c r="E19" s="69"/>
      <c r="F19" s="67"/>
      <c r="G19" s="52"/>
    </row>
    <row r="20" spans="1:16" ht="13.5" customHeight="1" x14ac:dyDescent="0.2">
      <c r="A20" s="48"/>
      <c r="B20" s="49"/>
      <c r="C20" s="65"/>
      <c r="D20" s="69"/>
      <c r="E20" s="69"/>
      <c r="F20" s="67"/>
      <c r="G20" s="52"/>
    </row>
    <row r="21" spans="1:16" ht="13.5" customHeight="1" x14ac:dyDescent="0.2">
      <c r="A21" s="48"/>
      <c r="B21" s="49"/>
      <c r="C21" s="65"/>
      <c r="D21" s="69"/>
      <c r="E21" s="69"/>
      <c r="F21" s="67"/>
      <c r="G21" s="52"/>
    </row>
    <row r="22" spans="1:16" ht="13.5" customHeight="1" x14ac:dyDescent="0.2">
      <c r="A22" s="48"/>
      <c r="B22" s="49"/>
      <c r="C22" s="65"/>
      <c r="D22" s="69"/>
      <c r="E22" s="69"/>
      <c r="F22" s="67"/>
      <c r="G22" s="52"/>
    </row>
    <row r="23" spans="1:16" ht="13.5" customHeight="1" x14ac:dyDescent="0.2">
      <c r="A23" s="48"/>
      <c r="B23" s="49"/>
      <c r="C23" s="65"/>
      <c r="D23" s="69"/>
      <c r="E23" s="69"/>
      <c r="F23" s="67"/>
      <c r="G23" s="52"/>
    </row>
    <row r="24" spans="1:16" ht="13.5" customHeight="1" x14ac:dyDescent="0.2">
      <c r="A24" s="48"/>
      <c r="B24" s="49"/>
      <c r="C24" s="65"/>
      <c r="D24" s="69" t="s">
        <v>12</v>
      </c>
      <c r="E24" s="69"/>
      <c r="F24" s="67"/>
      <c r="G24" s="52"/>
    </row>
    <row r="25" spans="1:16" ht="13.5" customHeight="1" x14ac:dyDescent="0.2">
      <c r="A25" s="36"/>
      <c r="B25" s="37"/>
      <c r="C25" s="28"/>
      <c r="D25" s="28"/>
      <c r="E25" s="28"/>
      <c r="F25" s="29"/>
      <c r="G25" s="30">
        <f>SUM(G5:G24)</f>
        <v>3356112.1</v>
      </c>
    </row>
    <row r="26" spans="1:16" ht="16.5" customHeight="1" x14ac:dyDescent="0.25">
      <c r="A26" s="84" t="s">
        <v>4</v>
      </c>
      <c r="B26" s="85"/>
      <c r="C26" s="85"/>
      <c r="D26" s="85"/>
      <c r="E26" s="85"/>
      <c r="F26" s="85"/>
      <c r="G26" s="86"/>
    </row>
    <row r="27" spans="1:16" ht="13.5" customHeight="1" x14ac:dyDescent="0.2">
      <c r="A27" s="46" t="s">
        <v>1</v>
      </c>
      <c r="B27" s="47" t="s">
        <v>2</v>
      </c>
      <c r="C27" s="76" t="s">
        <v>3</v>
      </c>
      <c r="D27" s="77"/>
      <c r="E27" s="77"/>
      <c r="F27" s="78"/>
      <c r="G27" s="25" t="s">
        <v>7</v>
      </c>
    </row>
    <row r="28" spans="1:16" ht="13.5" customHeight="1" x14ac:dyDescent="0.2">
      <c r="A28" s="48">
        <v>3113</v>
      </c>
      <c r="B28" s="49">
        <v>5366</v>
      </c>
      <c r="C28" s="65" t="s">
        <v>29</v>
      </c>
      <c r="D28" s="69"/>
      <c r="E28" s="69"/>
      <c r="F28" s="67"/>
      <c r="G28" s="52">
        <v>10298.4</v>
      </c>
      <c r="H28" s="53" t="s">
        <v>59</v>
      </c>
    </row>
    <row r="29" spans="1:16" ht="13.5" customHeight="1" x14ac:dyDescent="0.2">
      <c r="A29" s="48">
        <v>3639</v>
      </c>
      <c r="B29" s="49">
        <v>6121</v>
      </c>
      <c r="C29" s="65" t="s">
        <v>31</v>
      </c>
      <c r="D29" s="68"/>
      <c r="E29" s="68"/>
      <c r="F29" s="66"/>
      <c r="G29" s="52">
        <f>3607949+30000</f>
        <v>3637949</v>
      </c>
      <c r="H29" s="53" t="s">
        <v>32</v>
      </c>
    </row>
    <row r="30" spans="1:16" ht="13.5" customHeight="1" x14ac:dyDescent="0.2">
      <c r="A30" s="48">
        <v>3419</v>
      </c>
      <c r="B30" s="49">
        <v>5194</v>
      </c>
      <c r="C30" s="65" t="s">
        <v>43</v>
      </c>
      <c r="D30" s="68"/>
      <c r="E30" s="68"/>
      <c r="F30" s="66"/>
      <c r="G30" s="61">
        <v>2000</v>
      </c>
      <c r="H30" s="53" t="s">
        <v>44</v>
      </c>
      <c r="P30" s="8" t="s">
        <v>12</v>
      </c>
    </row>
    <row r="31" spans="1:16" ht="13.5" customHeight="1" x14ac:dyDescent="0.2">
      <c r="A31" s="48">
        <v>3635</v>
      </c>
      <c r="B31" s="49">
        <v>6119</v>
      </c>
      <c r="C31" s="65" t="s">
        <v>49</v>
      </c>
      <c r="D31" s="69"/>
      <c r="E31" s="69"/>
      <c r="F31" s="67"/>
      <c r="G31" s="26">
        <v>11616</v>
      </c>
      <c r="H31" s="53" t="s">
        <v>50</v>
      </c>
    </row>
    <row r="32" spans="1:16" ht="13.5" customHeight="1" x14ac:dyDescent="0.2">
      <c r="A32" s="48">
        <v>5269</v>
      </c>
      <c r="B32" s="49">
        <v>5229</v>
      </c>
      <c r="C32" s="65" t="s">
        <v>51</v>
      </c>
      <c r="D32" s="69"/>
      <c r="E32" s="69"/>
      <c r="F32" s="67"/>
      <c r="G32" s="55">
        <v>30000</v>
      </c>
      <c r="H32" s="53" t="s">
        <v>52</v>
      </c>
    </row>
    <row r="33" spans="1:8" ht="13.5" customHeight="1" x14ac:dyDescent="0.2">
      <c r="A33" s="48">
        <v>5269</v>
      </c>
      <c r="B33" s="49">
        <v>5321</v>
      </c>
      <c r="C33" s="65" t="s">
        <v>53</v>
      </c>
      <c r="D33" s="69"/>
      <c r="E33" s="69"/>
      <c r="F33" s="67"/>
      <c r="G33" s="26">
        <v>10000</v>
      </c>
      <c r="H33" s="53" t="s">
        <v>52</v>
      </c>
    </row>
    <row r="34" spans="1:8" ht="13.5" customHeight="1" x14ac:dyDescent="0.2">
      <c r="A34" s="48"/>
      <c r="B34" s="49"/>
      <c r="C34" s="65"/>
      <c r="D34" s="69"/>
      <c r="E34" s="69"/>
      <c r="F34" s="67"/>
      <c r="G34" s="26"/>
    </row>
    <row r="35" spans="1:8" ht="13.5" customHeight="1" x14ac:dyDescent="0.2">
      <c r="A35" s="48"/>
      <c r="B35" s="49"/>
      <c r="C35" s="65"/>
      <c r="D35" s="69"/>
      <c r="E35" s="69"/>
      <c r="F35" s="67"/>
      <c r="G35" s="26"/>
    </row>
    <row r="36" spans="1:8" ht="13.5" customHeight="1" x14ac:dyDescent="0.2">
      <c r="A36" s="38"/>
      <c r="B36" s="37"/>
      <c r="C36" s="27"/>
      <c r="D36" s="27"/>
      <c r="E36" s="27"/>
      <c r="F36" s="31"/>
      <c r="G36" s="30">
        <f>SUM(G26:G35)</f>
        <v>3701863.4</v>
      </c>
    </row>
    <row r="37" spans="1:8" ht="16.5" customHeight="1" x14ac:dyDescent="0.25">
      <c r="A37" s="87" t="s">
        <v>10</v>
      </c>
      <c r="B37" s="85"/>
      <c r="C37" s="85"/>
      <c r="D37" s="85"/>
      <c r="E37" s="85"/>
      <c r="F37" s="85"/>
      <c r="G37" s="86"/>
    </row>
    <row r="38" spans="1:8" ht="13.5" customHeight="1" x14ac:dyDescent="0.2">
      <c r="A38" s="46" t="s">
        <v>1</v>
      </c>
      <c r="B38" s="47" t="s">
        <v>2</v>
      </c>
      <c r="C38" s="76" t="s">
        <v>3</v>
      </c>
      <c r="D38" s="77"/>
      <c r="E38" s="77"/>
      <c r="F38" s="78"/>
      <c r="G38" s="25" t="s">
        <v>7</v>
      </c>
    </row>
    <row r="39" spans="1:8" ht="13.5" customHeight="1" x14ac:dyDescent="0.2">
      <c r="A39" s="48">
        <v>2212</v>
      </c>
      <c r="B39" s="49">
        <v>6121</v>
      </c>
      <c r="C39" s="65" t="s">
        <v>31</v>
      </c>
      <c r="D39" s="68"/>
      <c r="E39" s="68"/>
      <c r="F39" s="66"/>
      <c r="G39" s="9">
        <f>45000</f>
        <v>45000</v>
      </c>
    </row>
    <row r="40" spans="1:8" ht="13.5" customHeight="1" x14ac:dyDescent="0.2">
      <c r="A40" s="48">
        <v>2219</v>
      </c>
      <c r="B40" s="49">
        <v>6121</v>
      </c>
      <c r="C40" s="65" t="s">
        <v>31</v>
      </c>
      <c r="D40" s="68"/>
      <c r="E40" s="68"/>
      <c r="F40" s="66"/>
      <c r="G40" s="9">
        <v>95000</v>
      </c>
      <c r="H40" s="53" t="s">
        <v>39</v>
      </c>
    </row>
    <row r="41" spans="1:8" ht="13.5" customHeight="1" x14ac:dyDescent="0.2">
      <c r="A41" s="48">
        <v>3639</v>
      </c>
      <c r="B41" s="64">
        <v>5169</v>
      </c>
      <c r="C41" s="65" t="s">
        <v>36</v>
      </c>
      <c r="D41" s="68"/>
      <c r="E41" s="68"/>
      <c r="F41" s="66"/>
      <c r="G41" s="61">
        <f>-45000-165000-220000-95000+0.69-60000</f>
        <v>-584999.31000000006</v>
      </c>
    </row>
    <row r="42" spans="1:8" ht="13.5" customHeight="1" x14ac:dyDescent="0.2">
      <c r="A42" s="48">
        <v>3111</v>
      </c>
      <c r="B42" s="49">
        <v>6121</v>
      </c>
      <c r="C42" s="65" t="s">
        <v>31</v>
      </c>
      <c r="D42" s="68"/>
      <c r="E42" s="68"/>
      <c r="F42" s="66"/>
      <c r="G42" s="9">
        <v>165000</v>
      </c>
      <c r="H42" s="53" t="s">
        <v>37</v>
      </c>
    </row>
    <row r="43" spans="1:8" ht="13.5" customHeight="1" x14ac:dyDescent="0.2">
      <c r="A43" s="48">
        <v>6171</v>
      </c>
      <c r="B43" s="49">
        <v>6121</v>
      </c>
      <c r="C43" s="65" t="s">
        <v>31</v>
      </c>
      <c r="D43" s="69"/>
      <c r="E43" s="69"/>
      <c r="F43" s="67"/>
      <c r="G43" s="9">
        <v>220000</v>
      </c>
      <c r="H43" s="53" t="s">
        <v>38</v>
      </c>
    </row>
    <row r="44" spans="1:8" ht="13.5" customHeight="1" x14ac:dyDescent="0.2">
      <c r="A44" s="48">
        <v>3631</v>
      </c>
      <c r="B44" s="49">
        <v>5171</v>
      </c>
      <c r="C44" s="65" t="s">
        <v>40</v>
      </c>
      <c r="D44" s="69"/>
      <c r="E44" s="69"/>
      <c r="F44" s="67"/>
      <c r="G44" s="9">
        <v>-55000</v>
      </c>
    </row>
    <row r="45" spans="1:8" ht="13.5" customHeight="1" x14ac:dyDescent="0.2">
      <c r="A45" s="48">
        <v>3631</v>
      </c>
      <c r="B45" s="64">
        <v>5137</v>
      </c>
      <c r="C45" s="65" t="s">
        <v>41</v>
      </c>
      <c r="D45" s="69"/>
      <c r="E45" s="69"/>
      <c r="F45" s="67"/>
      <c r="G45" s="61">
        <v>55000</v>
      </c>
      <c r="H45" s="53" t="s">
        <v>42</v>
      </c>
    </row>
    <row r="46" spans="1:8" ht="13.5" customHeight="1" x14ac:dyDescent="0.2">
      <c r="A46" s="48">
        <v>6171</v>
      </c>
      <c r="B46" s="49">
        <v>5492</v>
      </c>
      <c r="C46" s="65" t="s">
        <v>45</v>
      </c>
      <c r="D46" s="69"/>
      <c r="E46" s="69"/>
      <c r="F46" s="67"/>
      <c r="G46" s="9">
        <v>-6990</v>
      </c>
    </row>
    <row r="47" spans="1:8" ht="13.5" customHeight="1" x14ac:dyDescent="0.2">
      <c r="A47" s="48">
        <v>6171</v>
      </c>
      <c r="B47" s="49">
        <v>5229</v>
      </c>
      <c r="C47" s="65" t="s">
        <v>46</v>
      </c>
      <c r="D47" s="69"/>
      <c r="E47" s="69"/>
      <c r="F47" s="67"/>
      <c r="G47" s="9">
        <v>6990</v>
      </c>
      <c r="H47" s="53" t="s">
        <v>47</v>
      </c>
    </row>
    <row r="48" spans="1:8" ht="13.5" customHeight="1" x14ac:dyDescent="0.2">
      <c r="A48" s="48">
        <v>6310</v>
      </c>
      <c r="B48" s="64">
        <v>5141</v>
      </c>
      <c r="C48" s="65" t="s">
        <v>48</v>
      </c>
      <c r="D48" s="69"/>
      <c r="E48" s="69"/>
      <c r="F48" s="67"/>
      <c r="G48" s="61">
        <v>-0.69</v>
      </c>
    </row>
    <row r="49" spans="1:7" ht="13.5" customHeight="1" x14ac:dyDescent="0.2">
      <c r="A49" s="48">
        <v>3612</v>
      </c>
      <c r="B49" s="64">
        <v>5152</v>
      </c>
      <c r="C49" s="65" t="s">
        <v>55</v>
      </c>
      <c r="D49" s="69"/>
      <c r="E49" s="69"/>
      <c r="F49" s="67"/>
      <c r="G49" s="61">
        <v>40000</v>
      </c>
    </row>
    <row r="50" spans="1:7" ht="13.5" customHeight="1" x14ac:dyDescent="0.2">
      <c r="A50" s="48">
        <v>3612</v>
      </c>
      <c r="B50" s="64">
        <v>5154</v>
      </c>
      <c r="C50" s="65" t="s">
        <v>54</v>
      </c>
      <c r="D50" s="69"/>
      <c r="E50" s="69"/>
      <c r="F50" s="67"/>
      <c r="G50" s="61">
        <v>12000</v>
      </c>
    </row>
    <row r="51" spans="1:7" ht="13.5" customHeight="1" x14ac:dyDescent="0.2">
      <c r="A51" s="48">
        <v>3612</v>
      </c>
      <c r="B51" s="64">
        <v>5171</v>
      </c>
      <c r="C51" s="65" t="s">
        <v>40</v>
      </c>
      <c r="D51" s="69"/>
      <c r="E51" s="69"/>
      <c r="F51" s="67"/>
      <c r="G51" s="61">
        <v>-200000</v>
      </c>
    </row>
    <row r="52" spans="1:7" ht="13.5" customHeight="1" x14ac:dyDescent="0.2">
      <c r="A52" s="48">
        <v>3613</v>
      </c>
      <c r="B52" s="64">
        <v>5152</v>
      </c>
      <c r="C52" s="65" t="s">
        <v>55</v>
      </c>
      <c r="D52" s="69"/>
      <c r="E52" s="69"/>
      <c r="F52" s="67"/>
      <c r="G52" s="61">
        <v>50000</v>
      </c>
    </row>
    <row r="53" spans="1:7" ht="13.5" customHeight="1" x14ac:dyDescent="0.2">
      <c r="A53" s="48">
        <v>3613</v>
      </c>
      <c r="B53" s="64">
        <v>6121</v>
      </c>
      <c r="C53" s="65" t="s">
        <v>31</v>
      </c>
      <c r="D53" s="69"/>
      <c r="E53" s="69"/>
      <c r="F53" s="67"/>
      <c r="G53" s="61">
        <v>259000</v>
      </c>
    </row>
    <row r="54" spans="1:7" ht="13.5" customHeight="1" x14ac:dyDescent="0.2">
      <c r="A54" s="48">
        <v>3613</v>
      </c>
      <c r="B54" s="64">
        <v>5171</v>
      </c>
      <c r="C54" s="65" t="s">
        <v>40</v>
      </c>
      <c r="D54" s="69"/>
      <c r="E54" s="69"/>
      <c r="F54" s="67"/>
      <c r="G54" s="61">
        <v>20000</v>
      </c>
    </row>
    <row r="55" spans="1:7" ht="13.5" customHeight="1" x14ac:dyDescent="0.2">
      <c r="A55" s="48">
        <v>3631</v>
      </c>
      <c r="B55" s="49">
        <v>5154</v>
      </c>
      <c r="C55" s="65" t="s">
        <v>54</v>
      </c>
      <c r="D55" s="69"/>
      <c r="E55" s="69"/>
      <c r="F55" s="67"/>
      <c r="G55" s="9">
        <v>80000</v>
      </c>
    </row>
    <row r="56" spans="1:7" ht="13.5" customHeight="1" x14ac:dyDescent="0.2">
      <c r="A56" s="48">
        <v>3639</v>
      </c>
      <c r="B56" s="49">
        <v>5152</v>
      </c>
      <c r="C56" s="65" t="s">
        <v>55</v>
      </c>
      <c r="D56" s="69"/>
      <c r="E56" s="69"/>
      <c r="F56" s="67"/>
      <c r="G56" s="9">
        <v>20000</v>
      </c>
    </row>
    <row r="57" spans="1:7" ht="13.5" customHeight="1" x14ac:dyDescent="0.2">
      <c r="A57" s="48">
        <v>3639</v>
      </c>
      <c r="B57" s="49">
        <v>5169</v>
      </c>
      <c r="C57" s="65" t="s">
        <v>56</v>
      </c>
      <c r="D57" s="69"/>
      <c r="E57" s="69"/>
      <c r="F57" s="67"/>
      <c r="G57" s="9">
        <v>-281000</v>
      </c>
    </row>
    <row r="58" spans="1:7" ht="13.5" customHeight="1" x14ac:dyDescent="0.2">
      <c r="A58" s="48">
        <v>3745</v>
      </c>
      <c r="B58" s="49">
        <v>5139</v>
      </c>
      <c r="C58" s="65" t="s">
        <v>57</v>
      </c>
      <c r="D58" s="69"/>
      <c r="E58" s="69"/>
      <c r="F58" s="67"/>
      <c r="G58" s="9">
        <v>25000</v>
      </c>
    </row>
    <row r="59" spans="1:7" ht="13.5" customHeight="1" x14ac:dyDescent="0.2">
      <c r="A59" s="48">
        <v>3745</v>
      </c>
      <c r="B59" s="49">
        <v>5169</v>
      </c>
      <c r="C59" s="65" t="s">
        <v>56</v>
      </c>
      <c r="D59" s="69"/>
      <c r="E59" s="69"/>
      <c r="F59" s="67"/>
      <c r="G59" s="9">
        <v>-25000</v>
      </c>
    </row>
    <row r="60" spans="1:7" ht="13.5" customHeight="1" x14ac:dyDescent="0.2">
      <c r="A60" s="48">
        <v>3745</v>
      </c>
      <c r="B60" s="49">
        <v>5137</v>
      </c>
      <c r="C60" s="65" t="s">
        <v>41</v>
      </c>
      <c r="D60" s="69"/>
      <c r="E60" s="69"/>
      <c r="F60" s="67"/>
      <c r="G60" s="9">
        <v>60000</v>
      </c>
    </row>
    <row r="61" spans="1:7" ht="13.5" customHeight="1" thickBot="1" x14ac:dyDescent="0.25">
      <c r="A61" s="56"/>
      <c r="B61" s="57"/>
      <c r="C61" s="70"/>
      <c r="D61" s="72"/>
      <c r="E61" s="72"/>
      <c r="F61" s="71"/>
      <c r="G61" s="58">
        <f>SUM(G39:G60)</f>
        <v>-5.8207660913467407E-11</v>
      </c>
    </row>
    <row r="62" spans="1:7" ht="13.5" customHeight="1" thickBot="1" x14ac:dyDescent="0.25">
      <c r="A62" s="39" t="s">
        <v>11</v>
      </c>
      <c r="B62" s="40" t="s">
        <v>6</v>
      </c>
      <c r="C62" s="20" t="s">
        <v>9</v>
      </c>
      <c r="D62" s="20" t="s">
        <v>14</v>
      </c>
      <c r="E62" s="20" t="s">
        <v>16</v>
      </c>
      <c r="F62" s="21"/>
      <c r="G62" s="22"/>
    </row>
    <row r="63" spans="1:7" ht="13.5" customHeight="1" x14ac:dyDescent="0.2">
      <c r="A63" s="41" t="s">
        <v>0</v>
      </c>
      <c r="B63" s="50">
        <v>33720923.229999997</v>
      </c>
      <c r="C63" s="10">
        <v>2089313.91</v>
      </c>
      <c r="D63" s="10">
        <v>821505.27</v>
      </c>
      <c r="E63" s="10">
        <f>G25</f>
        <v>3356112.1</v>
      </c>
      <c r="F63" s="10"/>
      <c r="G63" s="24"/>
    </row>
    <row r="64" spans="1:7" ht="13.5" customHeight="1" thickBot="1" x14ac:dyDescent="0.25">
      <c r="A64" s="42" t="s">
        <v>4</v>
      </c>
      <c r="B64" s="51">
        <v>33720923.229999997</v>
      </c>
      <c r="C64" s="7">
        <v>4484379.09</v>
      </c>
      <c r="D64" s="7">
        <v>523108</v>
      </c>
      <c r="E64" s="7">
        <f>G36</f>
        <v>3701863.4</v>
      </c>
      <c r="F64" s="7"/>
      <c r="G64" s="6"/>
    </row>
    <row r="65" spans="1:8" ht="13.5" customHeight="1" x14ac:dyDescent="0.2">
      <c r="A65" s="88" t="s">
        <v>13</v>
      </c>
      <c r="B65" s="91">
        <f>B63-B64</f>
        <v>0</v>
      </c>
      <c r="C65" s="73">
        <f>C63-C64</f>
        <v>-2395065.1799999997</v>
      </c>
      <c r="D65" s="73">
        <f>D63-D64</f>
        <v>298397.27</v>
      </c>
      <c r="E65" s="73">
        <f t="shared" ref="E65" si="0">E63-E64</f>
        <v>-345751.29999999981</v>
      </c>
      <c r="F65" s="73">
        <f>F63-F64</f>
        <v>0</v>
      </c>
      <c r="G65" s="23"/>
    </row>
    <row r="66" spans="1:8" ht="13.5" customHeight="1" x14ac:dyDescent="0.2">
      <c r="A66" s="89"/>
      <c r="B66" s="74"/>
      <c r="C66" s="74"/>
      <c r="D66" s="74"/>
      <c r="E66" s="74"/>
      <c r="F66" s="74"/>
      <c r="G66" s="18"/>
    </row>
    <row r="67" spans="1:8" ht="21" customHeight="1" thickBot="1" x14ac:dyDescent="0.25">
      <c r="A67" s="90"/>
      <c r="B67" s="75"/>
      <c r="C67" s="75"/>
      <c r="D67" s="75"/>
      <c r="E67" s="75"/>
      <c r="F67" s="75"/>
      <c r="G67" s="19"/>
    </row>
    <row r="68" spans="1:8" ht="13.5" customHeight="1" x14ac:dyDescent="0.2">
      <c r="A68" s="43"/>
      <c r="B68" s="43"/>
      <c r="C68" s="2"/>
      <c r="D68" s="4"/>
      <c r="E68" s="2"/>
      <c r="F68" s="2"/>
      <c r="G68" s="4"/>
    </row>
    <row r="69" spans="1:8" ht="13.5" customHeight="1" x14ac:dyDescent="0.2">
      <c r="A69" s="44"/>
      <c r="B69" s="44"/>
      <c r="C69" s="59">
        <f>SUM(B65:C67)</f>
        <v>-2395065.1799999997</v>
      </c>
      <c r="D69" s="60">
        <f>SUM(B65:D67)</f>
        <v>-2096667.9099999997</v>
      </c>
      <c r="E69" s="60">
        <f>SUM(B65:E67)</f>
        <v>-2442419.2099999995</v>
      </c>
      <c r="F69" s="60"/>
      <c r="G69" s="60"/>
      <c r="H69" s="63"/>
    </row>
    <row r="70" spans="1:8" ht="13.5" customHeight="1" x14ac:dyDescent="0.2">
      <c r="A70" s="44"/>
      <c r="B70" s="44"/>
      <c r="C70" s="13"/>
      <c r="D70" s="13"/>
      <c r="E70" s="13"/>
      <c r="F70" s="13"/>
      <c r="G70" s="14"/>
    </row>
    <row r="71" spans="1:8" ht="13.5" customHeight="1" x14ac:dyDescent="0.2">
      <c r="C71" s="13"/>
      <c r="D71" s="13"/>
      <c r="E71" s="13"/>
      <c r="F71" s="13"/>
      <c r="G71" s="13"/>
    </row>
  </sheetData>
  <mergeCells count="13">
    <mergeCell ref="F65:F67"/>
    <mergeCell ref="C27:F27"/>
    <mergeCell ref="C5:F5"/>
    <mergeCell ref="C38:F38"/>
    <mergeCell ref="A1:G1"/>
    <mergeCell ref="A4:G4"/>
    <mergeCell ref="A26:G26"/>
    <mergeCell ref="A37:G37"/>
    <mergeCell ref="A65:A67"/>
    <mergeCell ref="B65:B67"/>
    <mergeCell ref="C65:C67"/>
    <mergeCell ref="D65:D67"/>
    <mergeCell ref="E65:E67"/>
  </mergeCells>
  <phoneticPr fontId="2" type="noConversion"/>
  <pageMargins left="0.19685039370078741" right="0" top="0.59055118110236227" bottom="0.39370078740157483" header="0.51181102362204722" footer="0.51181102362204722"/>
  <pageSetup paperSize="9" scale="7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Rozp.opatření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Vojtechova</cp:lastModifiedBy>
  <cp:lastPrinted>2021-09-10T06:18:45Z</cp:lastPrinted>
  <dcterms:created xsi:type="dcterms:W3CDTF">1997-01-24T11:07:25Z</dcterms:created>
  <dcterms:modified xsi:type="dcterms:W3CDTF">2021-10-11T08:55:01Z</dcterms:modified>
</cp:coreProperties>
</file>